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8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<sst xmlns="http://schemas.openxmlformats.org/spreadsheetml/2006/main" count="59" uniqueCount="47">
  <si>
    <t xml:space="preserve">REGJISTRI I REALIZIMIT TE PROKURIMEVE PUBLIKE PER VITIN  </t>
  </si>
  <si>
    <t>NR</t>
  </si>
  <si>
    <t>Parashikimi</t>
  </si>
  <si>
    <t>Vlera e Prokuruar ( pa TVSH)</t>
  </si>
  <si>
    <t>Vlera e Kontrates (me TVSH)</t>
  </si>
  <si>
    <t>Realizuar</t>
  </si>
  <si>
    <t>Koha e Zhvillimit te tenderit</t>
  </si>
  <si>
    <t>Procedura e Prokurimit</t>
  </si>
  <si>
    <t>Firma Fituese</t>
  </si>
  <si>
    <t>Kancelari</t>
  </si>
  <si>
    <t>Materiale pastrimi</t>
  </si>
  <si>
    <t>Mat.per funksionimin e pajisjeve te zyres</t>
  </si>
  <si>
    <t>Te tjera materiale dhe sherbime speciale</t>
  </si>
  <si>
    <t>Shpenzimet e siguracionit te mjeteve te transportit</t>
  </si>
  <si>
    <t>Shpenzime te tjera transporti</t>
  </si>
  <si>
    <t>INSTITUCIONI QENDROR : MINISTRIA E MBROJTJES</t>
  </si>
  <si>
    <t>AUTORITETI KONTRAKTOR: AUTORITETI I KONTROLLIT SHTETEROR TE EKSPORTEVE</t>
  </si>
  <si>
    <t xml:space="preserve">Pergjegjese e Finances </t>
  </si>
  <si>
    <t>Ornela Lundra</t>
  </si>
  <si>
    <t>KRYETAR</t>
  </si>
  <si>
    <t>Engjëllush Bekteshi</t>
  </si>
  <si>
    <t>Furnizime dhe materiale te tjera zyre dhe te pergjithshme</t>
  </si>
  <si>
    <t>Materiale per funksionimin e pajisjeve speciale</t>
  </si>
  <si>
    <t>Shpenzime per mirembajtjen e mjeteve te transportit</t>
  </si>
  <si>
    <t>Shpenzime per mirembajtjen e pajisjeve te zyrave</t>
  </si>
  <si>
    <t>Blerje me vlera të vogla</t>
  </si>
  <si>
    <t>Blere bileta per jashte vendit</t>
  </si>
  <si>
    <t>Objekti i prokurimit</t>
  </si>
  <si>
    <t>Eurosig</t>
  </si>
  <si>
    <t>Megi Hajdari</t>
  </si>
  <si>
    <t>Rufit Rama</t>
  </si>
  <si>
    <t>Gulliver o.k, Amadeus Trawell &amp; Tours</t>
  </si>
  <si>
    <t>Mars</t>
  </si>
  <si>
    <t>Etleva Mazreku, Albaelectrica</t>
  </si>
  <si>
    <t>Shkurt, Mars</t>
  </si>
  <si>
    <t>Shkurt</t>
  </si>
  <si>
    <t>Shkurt, Prill</t>
  </si>
  <si>
    <t>Eldi Qafmolla,  Intergrafika</t>
  </si>
  <si>
    <t>PERIUDHA:  JANAR - DHJETOR  2019</t>
  </si>
  <si>
    <t>Shkurt, Prill, Shtator</t>
  </si>
  <si>
    <t>Shtator</t>
  </si>
  <si>
    <t>Eri Kokalari Pf</t>
  </si>
  <si>
    <t>Sinteza Co</t>
  </si>
  <si>
    <t>Shkurt, Prill, Qershor, Korrik, Shtator</t>
  </si>
  <si>
    <t>Eurosig, Hyundai Auto Albania, Porsche Albania, Kadiu, Classic shpk</t>
  </si>
  <si>
    <t>Tetor</t>
  </si>
  <si>
    <t>Armando Myftari, Arben Pandili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</si>
</sst>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_(* #,##0_);_(* \(#,##0\);_(* &quot;-&quot;??_);_(@_)"/>
    <numFmt numFmtId="181" formatCode="_(* #,##0.0_);_(* \(#,##0.0\);_(* &quot;-&quot;??_);_(@_)"/>
    <numFmt numFmtId="182" formatCode="#,##0.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_(* #,##0.0_);_(* \(#,##0.0\);_(* &quot;-&quot;?_);_(@_)"/>
    <numFmt numFmtId="189" formatCode="_-* #,##0.0_-;\-* #,##0.0_-;_-* &quot;-&quot;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2"/>
      <name val="Book Antiqua"/>
      <family val="1"/>
    </font>
    <font>
      <sz val="12"/>
      <color indexed="8"/>
      <name val="Book Antiqua"/>
      <family val="1"/>
    </font>
    <font>
      <b/>
      <sz val="12"/>
      <name val="Book Antiqua"/>
      <family val="1"/>
    </font>
    <font>
      <b/>
      <sz val="11"/>
      <name val="Book Antiqua"/>
      <family val="1"/>
    </font>
    <font>
      <sz val="11"/>
      <name val="Book Antiqua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ook Antiqu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0" fontId="5" fillId="0" borderId="0" xfId="0" applyFont="1" applyAlignment="1">
      <alignment/>
    </xf>
    <xf numFmtId="0" fontId="4" fillId="0" borderId="0" xfId="57" applyFont="1">
      <alignment/>
      <protection/>
    </xf>
    <xf numFmtId="0" fontId="3" fillId="0" borderId="10" xfId="56" applyFont="1" applyBorder="1" applyAlignment="1">
      <alignment horizontal="center" vertical="center" wrapText="1"/>
      <protection/>
    </xf>
    <xf numFmtId="0" fontId="4" fillId="0" borderId="0" xfId="56" applyFont="1" applyAlignment="1">
      <alignment horizontal="left" wrapText="1"/>
      <protection/>
    </xf>
    <xf numFmtId="0" fontId="4" fillId="0" borderId="0" xfId="57" applyFont="1" applyAlignment="1">
      <alignment horizontal="left" wrapText="1"/>
      <protection/>
    </xf>
    <xf numFmtId="0" fontId="7" fillId="0" borderId="10" xfId="56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180" fontId="4" fillId="0" borderId="0" xfId="42" applyNumberFormat="1" applyFont="1" applyAlignment="1">
      <alignment horizontal="center"/>
    </xf>
    <xf numFmtId="180" fontId="5" fillId="0" borderId="0" xfId="42" applyNumberFormat="1" applyFont="1" applyAlignment="1">
      <alignment horizontal="center"/>
    </xf>
    <xf numFmtId="180" fontId="4" fillId="0" borderId="0" xfId="42" applyNumberFormat="1" applyFont="1" applyBorder="1" applyAlignment="1">
      <alignment horizontal="center"/>
    </xf>
    <xf numFmtId="180" fontId="7" fillId="0" borderId="10" xfId="42" applyNumberFormat="1" applyFont="1" applyFill="1" applyBorder="1" applyAlignment="1">
      <alignment horizontal="center" vertical="center" wrapText="1"/>
    </xf>
    <xf numFmtId="180" fontId="0" fillId="0" borderId="0" xfId="42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56" applyFont="1" applyFill="1">
      <alignment/>
      <protection/>
    </xf>
    <xf numFmtId="0" fontId="7" fillId="0" borderId="0" xfId="56" applyFont="1" applyFill="1" applyAlignment="1">
      <alignment horizontal="left" wrapText="1"/>
      <protection/>
    </xf>
    <xf numFmtId="180" fontId="9" fillId="0" borderId="0" xfId="42" applyNumberFormat="1" applyFont="1" applyFill="1" applyAlignment="1">
      <alignment horizontal="center"/>
    </xf>
    <xf numFmtId="180" fontId="8" fillId="0" borderId="0" xfId="42" applyNumberFormat="1" applyFont="1" applyAlignment="1">
      <alignment horizontal="center"/>
    </xf>
    <xf numFmtId="180" fontId="9" fillId="0" borderId="0" xfId="42" applyNumberFormat="1" applyFont="1" applyAlignment="1">
      <alignment horizontal="center"/>
    </xf>
    <xf numFmtId="0" fontId="9" fillId="0" borderId="0" xfId="56" applyFont="1">
      <alignment/>
      <protection/>
    </xf>
    <xf numFmtId="0" fontId="7" fillId="0" borderId="0" xfId="56" applyFont="1">
      <alignment/>
      <protection/>
    </xf>
    <xf numFmtId="0" fontId="8" fillId="0" borderId="0" xfId="0" applyFont="1" applyAlignment="1">
      <alignment/>
    </xf>
    <xf numFmtId="0" fontId="46" fillId="0" borderId="0" xfId="0" applyFont="1" applyAlignment="1">
      <alignment/>
    </xf>
    <xf numFmtId="0" fontId="9" fillId="0" borderId="0" xfId="57" applyFont="1" applyFill="1">
      <alignment/>
      <protection/>
    </xf>
    <xf numFmtId="0" fontId="7" fillId="0" borderId="0" xfId="57" applyFont="1">
      <alignment/>
      <protection/>
    </xf>
    <xf numFmtId="0" fontId="10" fillId="0" borderId="0" xfId="57" applyFont="1" applyFill="1">
      <alignment/>
      <protection/>
    </xf>
    <xf numFmtId="0" fontId="11" fillId="0" borderId="0" xfId="57" applyFont="1" applyFill="1" applyAlignment="1">
      <alignment horizontal="left" wrapText="1"/>
      <protection/>
    </xf>
    <xf numFmtId="180" fontId="7" fillId="0" borderId="0" xfId="42" applyNumberFormat="1" applyFont="1" applyFill="1" applyAlignment="1">
      <alignment horizontal="center"/>
    </xf>
    <xf numFmtId="180" fontId="7" fillId="0" borderId="0" xfId="42" applyNumberFormat="1" applyFont="1" applyAlignment="1">
      <alignment horizontal="center"/>
    </xf>
    <xf numFmtId="0" fontId="9" fillId="34" borderId="10" xfId="56" applyFont="1" applyFill="1" applyBorder="1" applyAlignment="1">
      <alignment vertical="center" wrapText="1"/>
      <protection/>
    </xf>
    <xf numFmtId="0" fontId="9" fillId="34" borderId="10" xfId="57" applyFont="1" applyFill="1" applyBorder="1" applyAlignment="1">
      <alignment horizontal="left" vertical="center" wrapText="1"/>
      <protection/>
    </xf>
    <xf numFmtId="180" fontId="9" fillId="34" borderId="10" xfId="42" applyNumberFormat="1" applyFont="1" applyFill="1" applyBorder="1" applyAlignment="1">
      <alignment horizontal="center" vertical="center" wrapText="1"/>
    </xf>
    <xf numFmtId="0" fontId="9" fillId="34" borderId="10" xfId="57" applyFont="1" applyFill="1" applyBorder="1" applyAlignment="1">
      <alignment horizontal="center" vertical="center" wrapText="1"/>
      <protection/>
    </xf>
    <xf numFmtId="180" fontId="9" fillId="33" borderId="10" xfId="42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/>
    </xf>
    <xf numFmtId="0" fontId="12" fillId="0" borderId="0" xfId="0" applyFont="1" applyAlignment="1">
      <alignment/>
    </xf>
    <xf numFmtId="0" fontId="44" fillId="0" borderId="0" xfId="0" applyFont="1" applyAlignment="1">
      <alignment/>
    </xf>
    <xf numFmtId="180" fontId="7" fillId="0" borderId="10" xfId="42" applyNumberFormat="1" applyFont="1" applyFill="1" applyBorder="1" applyAlignment="1">
      <alignment horizontal="left" vertical="center" wrapText="1"/>
    </xf>
    <xf numFmtId="0" fontId="7" fillId="0" borderId="10" xfId="56" applyFont="1" applyFill="1" applyBorder="1" applyAlignment="1" quotePrefix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PageLayoutView="0" workbookViewId="0" topLeftCell="A4">
      <selection activeCell="J18" sqref="J18"/>
    </sheetView>
  </sheetViews>
  <sheetFormatPr defaultColWidth="9.140625" defaultRowHeight="15"/>
  <cols>
    <col min="1" max="1" width="5.140625" style="0" customWidth="1"/>
    <col min="2" max="2" width="46.421875" style="10" customWidth="1"/>
    <col min="3" max="3" width="13.7109375" style="17" customWidth="1"/>
    <col min="4" max="4" width="12.57421875" style="17" customWidth="1"/>
    <col min="5" max="5" width="13.421875" style="17" customWidth="1"/>
    <col min="6" max="6" width="11.7109375" style="17" customWidth="1"/>
    <col min="7" max="7" width="14.140625" style="0" customWidth="1"/>
    <col min="8" max="8" width="27.421875" style="0" customWidth="1"/>
    <col min="9" max="9" width="26.8515625" style="0" customWidth="1"/>
  </cols>
  <sheetData>
    <row r="1" spans="1:12" ht="15.75">
      <c r="A1" s="1"/>
      <c r="B1" s="6"/>
      <c r="C1" s="13"/>
      <c r="D1" s="13"/>
      <c r="E1" s="13"/>
      <c r="F1" s="13"/>
      <c r="G1" s="2"/>
      <c r="H1" s="2"/>
      <c r="I1" s="2"/>
      <c r="J1" s="2"/>
      <c r="K1" s="3"/>
      <c r="L1" s="3"/>
    </row>
    <row r="2" spans="1:12" s="28" customFormat="1" ht="16.5">
      <c r="A2" s="20" t="s">
        <v>0</v>
      </c>
      <c r="B2" s="21"/>
      <c r="C2" s="22"/>
      <c r="D2" s="22"/>
      <c r="E2" s="23"/>
      <c r="F2" s="24"/>
      <c r="G2" s="25"/>
      <c r="H2" s="25"/>
      <c r="I2" s="25"/>
      <c r="J2" s="26"/>
      <c r="K2" s="27"/>
      <c r="L2" s="27"/>
    </row>
    <row r="3" spans="1:12" s="28" customFormat="1" ht="9.75" customHeight="1">
      <c r="A3" s="20"/>
      <c r="B3" s="21"/>
      <c r="C3" s="22"/>
      <c r="D3" s="22"/>
      <c r="E3" s="23"/>
      <c r="F3" s="24"/>
      <c r="G3" s="25"/>
      <c r="H3" s="25"/>
      <c r="I3" s="25"/>
      <c r="J3" s="26"/>
      <c r="K3" s="27"/>
      <c r="L3" s="27"/>
    </row>
    <row r="4" spans="1:12" s="28" customFormat="1" ht="16.5">
      <c r="A4" s="29" t="s">
        <v>38</v>
      </c>
      <c r="B4" s="21"/>
      <c r="C4" s="22"/>
      <c r="D4" s="22"/>
      <c r="E4" s="23"/>
      <c r="F4" s="24"/>
      <c r="G4" s="25"/>
      <c r="H4" s="25"/>
      <c r="I4" s="25"/>
      <c r="J4" s="26"/>
      <c r="K4" s="27"/>
      <c r="L4" s="27"/>
    </row>
    <row r="5" spans="1:12" s="28" customFormat="1" ht="9.75" customHeight="1">
      <c r="A5" s="29"/>
      <c r="B5" s="21"/>
      <c r="C5" s="22"/>
      <c r="D5" s="22"/>
      <c r="E5" s="23"/>
      <c r="F5" s="24"/>
      <c r="G5" s="25"/>
      <c r="H5" s="25"/>
      <c r="I5" s="25"/>
      <c r="J5" s="26"/>
      <c r="K5" s="27"/>
      <c r="L5" s="27"/>
    </row>
    <row r="6" spans="1:12" s="28" customFormat="1" ht="16.5">
      <c r="A6" s="29" t="s">
        <v>15</v>
      </c>
      <c r="B6" s="21"/>
      <c r="C6" s="22"/>
      <c r="D6" s="22"/>
      <c r="E6" s="23"/>
      <c r="F6" s="24"/>
      <c r="G6" s="25"/>
      <c r="H6" s="25"/>
      <c r="I6" s="30"/>
      <c r="J6" s="26"/>
      <c r="K6" s="27"/>
      <c r="L6" s="27"/>
    </row>
    <row r="7" spans="1:12" s="28" customFormat="1" ht="10.5" customHeight="1">
      <c r="A7" s="29"/>
      <c r="B7" s="21"/>
      <c r="C7" s="22"/>
      <c r="D7" s="22"/>
      <c r="E7" s="23"/>
      <c r="F7" s="24"/>
      <c r="G7" s="25"/>
      <c r="H7" s="25"/>
      <c r="I7" s="30"/>
      <c r="J7" s="26"/>
      <c r="K7" s="27"/>
      <c r="L7" s="27"/>
    </row>
    <row r="8" spans="1:12" s="28" customFormat="1" ht="16.5">
      <c r="A8" s="31" t="s">
        <v>16</v>
      </c>
      <c r="B8" s="32"/>
      <c r="C8" s="33"/>
      <c r="D8" s="33"/>
      <c r="E8" s="23"/>
      <c r="F8" s="34"/>
      <c r="G8" s="30"/>
      <c r="H8" s="30"/>
      <c r="I8" s="30"/>
      <c r="J8" s="26"/>
      <c r="K8" s="27"/>
      <c r="L8" s="27"/>
    </row>
    <row r="9" spans="1:12" ht="13.5" customHeight="1">
      <c r="A9" s="1"/>
      <c r="B9" s="7"/>
      <c r="C9" s="15"/>
      <c r="D9" s="13"/>
      <c r="E9" s="13"/>
      <c r="F9" s="13"/>
      <c r="G9" s="4"/>
      <c r="H9" s="4"/>
      <c r="I9" s="4"/>
      <c r="J9" s="2"/>
      <c r="K9" s="3"/>
      <c r="L9" s="3"/>
    </row>
    <row r="10" spans="1:10" s="27" customFormat="1" ht="54" customHeight="1">
      <c r="A10" s="35" t="s">
        <v>1</v>
      </c>
      <c r="B10" s="36" t="s">
        <v>27</v>
      </c>
      <c r="C10" s="37" t="s">
        <v>2</v>
      </c>
      <c r="D10" s="37" t="s">
        <v>3</v>
      </c>
      <c r="E10" s="37" t="s">
        <v>4</v>
      </c>
      <c r="F10" s="37" t="s">
        <v>5</v>
      </c>
      <c r="G10" s="38" t="s">
        <v>6</v>
      </c>
      <c r="H10" s="38" t="s">
        <v>7</v>
      </c>
      <c r="I10" s="38" t="s">
        <v>8</v>
      </c>
      <c r="J10" s="26"/>
    </row>
    <row r="11" spans="1:12" ht="33.75" customHeight="1">
      <c r="A11" s="5">
        <v>1</v>
      </c>
      <c r="B11" s="43" t="s">
        <v>9</v>
      </c>
      <c r="C11" s="43">
        <v>291667</v>
      </c>
      <c r="D11" s="16">
        <v>221425</v>
      </c>
      <c r="E11" s="16"/>
      <c r="F11" s="16">
        <f>265710+4800</f>
        <v>270510</v>
      </c>
      <c r="G11" s="8" t="s">
        <v>36</v>
      </c>
      <c r="H11" s="8" t="s">
        <v>25</v>
      </c>
      <c r="I11" s="8" t="s">
        <v>37</v>
      </c>
      <c r="J11" s="2"/>
      <c r="K11" s="3"/>
      <c r="L11" s="3"/>
    </row>
    <row r="12" spans="1:12" ht="30" customHeight="1">
      <c r="A12" s="5">
        <v>2</v>
      </c>
      <c r="B12" s="43" t="s">
        <v>10</v>
      </c>
      <c r="C12" s="43">
        <v>291667</v>
      </c>
      <c r="D12" s="16">
        <v>129900</v>
      </c>
      <c r="E12" s="16"/>
      <c r="F12" s="16">
        <v>155880</v>
      </c>
      <c r="G12" s="8" t="s">
        <v>35</v>
      </c>
      <c r="H12" s="8" t="s">
        <v>25</v>
      </c>
      <c r="I12" s="8" t="s">
        <v>29</v>
      </c>
      <c r="J12" s="2"/>
      <c r="K12" s="3"/>
      <c r="L12" s="3"/>
    </row>
    <row r="13" spans="1:12" ht="22.5" customHeight="1">
      <c r="A13" s="5">
        <v>3</v>
      </c>
      <c r="B13" s="43" t="s">
        <v>11</v>
      </c>
      <c r="C13" s="43">
        <v>250000</v>
      </c>
      <c r="D13" s="16">
        <f>119800/1.2</f>
        <v>99833.33333333334</v>
      </c>
      <c r="E13" s="16"/>
      <c r="F13" s="16">
        <v>119800</v>
      </c>
      <c r="G13" s="8" t="s">
        <v>40</v>
      </c>
      <c r="H13" s="8" t="s">
        <v>25</v>
      </c>
      <c r="I13" s="8" t="s">
        <v>42</v>
      </c>
      <c r="J13" s="2"/>
      <c r="K13" s="3"/>
      <c r="L13" s="3"/>
    </row>
    <row r="14" spans="1:12" ht="33.75" customHeight="1">
      <c r="A14" s="5">
        <v>4</v>
      </c>
      <c r="B14" s="43" t="s">
        <v>22</v>
      </c>
      <c r="C14" s="43">
        <v>250000</v>
      </c>
      <c r="D14" s="16">
        <f>120000/1.2</f>
        <v>100000</v>
      </c>
      <c r="E14" s="16"/>
      <c r="F14" s="16">
        <v>120000</v>
      </c>
      <c r="G14" s="8" t="s">
        <v>40</v>
      </c>
      <c r="H14" s="8" t="s">
        <v>25</v>
      </c>
      <c r="I14" s="8" t="s">
        <v>41</v>
      </c>
      <c r="J14" s="2"/>
      <c r="K14" s="3"/>
      <c r="L14" s="3"/>
    </row>
    <row r="15" spans="1:12" ht="36" customHeight="1">
      <c r="A15" s="5">
        <v>5</v>
      </c>
      <c r="B15" s="43" t="s">
        <v>21</v>
      </c>
      <c r="C15" s="43">
        <v>500000</v>
      </c>
      <c r="D15" s="16">
        <f>F15/1.2</f>
        <v>28358.333333333336</v>
      </c>
      <c r="E15" s="16"/>
      <c r="F15" s="16">
        <f>16000+18030</f>
        <v>34030</v>
      </c>
      <c r="G15" s="8" t="s">
        <v>36</v>
      </c>
      <c r="H15" s="8" t="s">
        <v>25</v>
      </c>
      <c r="I15" s="8" t="s">
        <v>33</v>
      </c>
      <c r="J15" s="2"/>
      <c r="K15" s="3"/>
      <c r="L15" s="3"/>
    </row>
    <row r="16" spans="1:12" ht="34.5" customHeight="1">
      <c r="A16" s="5">
        <v>6</v>
      </c>
      <c r="B16" s="43" t="s">
        <v>12</v>
      </c>
      <c r="C16" s="43">
        <v>431667</v>
      </c>
      <c r="D16" s="16">
        <f>102000/1.2</f>
        <v>85000</v>
      </c>
      <c r="E16" s="16"/>
      <c r="F16" s="16">
        <f>11000+102000+142800</f>
        <v>255800</v>
      </c>
      <c r="G16" s="8" t="s">
        <v>45</v>
      </c>
      <c r="H16" s="8" t="s">
        <v>25</v>
      </c>
      <c r="I16" s="8" t="s">
        <v>46</v>
      </c>
      <c r="J16" s="2"/>
      <c r="K16" s="3"/>
      <c r="L16" s="3"/>
    </row>
    <row r="17" spans="1:12" ht="64.5" customHeight="1">
      <c r="A17" s="5">
        <v>7</v>
      </c>
      <c r="B17" s="43" t="s">
        <v>23</v>
      </c>
      <c r="C17" s="43">
        <f>300000/1.2</f>
        <v>250000</v>
      </c>
      <c r="D17" s="16">
        <f>24620+32475+5805+35645+11000</f>
        <v>109545</v>
      </c>
      <c r="E17" s="16"/>
      <c r="F17" s="16">
        <f>4971+29544+38970+6966+42774+4212+13200+32338+25682+57662+4200+18400</f>
        <v>278919</v>
      </c>
      <c r="G17" s="8" t="s">
        <v>43</v>
      </c>
      <c r="H17" s="8" t="s">
        <v>25</v>
      </c>
      <c r="I17" s="8" t="s">
        <v>44</v>
      </c>
      <c r="J17" s="2"/>
      <c r="K17" s="3"/>
      <c r="L17" s="3"/>
    </row>
    <row r="18" spans="1:12" ht="30" customHeight="1">
      <c r="A18" s="5">
        <v>8</v>
      </c>
      <c r="B18" s="43" t="s">
        <v>13</v>
      </c>
      <c r="C18" s="43">
        <f>142000/1.2</f>
        <v>118333.33333333334</v>
      </c>
      <c r="D18" s="16">
        <v>19010</v>
      </c>
      <c r="E18" s="16"/>
      <c r="F18" s="16">
        <v>19010</v>
      </c>
      <c r="G18" s="8" t="s">
        <v>32</v>
      </c>
      <c r="H18" s="8" t="s">
        <v>25</v>
      </c>
      <c r="I18" t="s">
        <v>28</v>
      </c>
      <c r="J18" s="2"/>
      <c r="K18" s="3"/>
      <c r="L18" s="3"/>
    </row>
    <row r="19" spans="1:12" ht="31.5" customHeight="1">
      <c r="A19" s="5">
        <v>9</v>
      </c>
      <c r="B19" s="43" t="s">
        <v>14</v>
      </c>
      <c r="C19" s="43">
        <v>83333</v>
      </c>
      <c r="D19" s="16">
        <v>27000</v>
      </c>
      <c r="E19" s="16"/>
      <c r="F19" s="16">
        <f>32400+32400+27600</f>
        <v>92400</v>
      </c>
      <c r="G19" s="8" t="s">
        <v>39</v>
      </c>
      <c r="H19" s="8" t="s">
        <v>25</v>
      </c>
      <c r="I19" s="8" t="s">
        <v>30</v>
      </c>
      <c r="J19" s="2"/>
      <c r="K19" s="3"/>
      <c r="L19" s="3"/>
    </row>
    <row r="20" spans="1:12" ht="29.25" customHeight="1">
      <c r="A20" s="5">
        <v>10</v>
      </c>
      <c r="B20" s="43" t="s">
        <v>24</v>
      </c>
      <c r="C20" s="43">
        <v>750000</v>
      </c>
      <c r="D20" s="16"/>
      <c r="E20" s="16"/>
      <c r="F20" s="16"/>
      <c r="G20" s="44"/>
      <c r="H20" s="8" t="s">
        <v>25</v>
      </c>
      <c r="I20" s="8"/>
      <c r="J20" s="2"/>
      <c r="K20" s="3"/>
      <c r="L20" s="3"/>
    </row>
    <row r="21" spans="1:12" ht="27.75" customHeight="1">
      <c r="A21" s="5">
        <v>11</v>
      </c>
      <c r="B21" s="43" t="s">
        <v>26</v>
      </c>
      <c r="C21" s="43">
        <v>250000</v>
      </c>
      <c r="D21" s="16">
        <f>102168+32750</f>
        <v>134918</v>
      </c>
      <c r="E21" s="16"/>
      <c r="F21" s="16">
        <f>102168+32750</f>
        <v>134918</v>
      </c>
      <c r="G21" s="8" t="s">
        <v>34</v>
      </c>
      <c r="H21" s="8" t="s">
        <v>25</v>
      </c>
      <c r="I21" s="8" t="s">
        <v>31</v>
      </c>
      <c r="J21" s="2"/>
      <c r="K21" s="3"/>
      <c r="L21" s="3"/>
    </row>
    <row r="22" spans="1:12" s="42" customFormat="1" ht="16.5">
      <c r="A22" s="11"/>
      <c r="B22" s="12"/>
      <c r="C22" s="39">
        <f>SUM(C11:C21)</f>
        <v>3466667.3333333335</v>
      </c>
      <c r="D22" s="39">
        <f>SUM(D11:D21)</f>
        <v>954989.6666666667</v>
      </c>
      <c r="E22" s="39">
        <f>SUM(E11:E21)</f>
        <v>0</v>
      </c>
      <c r="F22" s="39">
        <f>SUM(F11:F21)</f>
        <v>1481267</v>
      </c>
      <c r="G22" s="39"/>
      <c r="H22" s="11"/>
      <c r="I22" s="40"/>
      <c r="J22" s="41"/>
      <c r="K22" s="41"/>
      <c r="L22" s="41"/>
    </row>
    <row r="23" spans="1:12" ht="15.75">
      <c r="A23" s="3"/>
      <c r="B23" s="9"/>
      <c r="C23" s="14"/>
      <c r="D23" s="14"/>
      <c r="E23" s="14"/>
      <c r="F23" s="14"/>
      <c r="G23" s="3"/>
      <c r="H23" s="3"/>
      <c r="I23" s="3"/>
      <c r="J23" s="3"/>
      <c r="K23" s="3"/>
      <c r="L23" s="3"/>
    </row>
    <row r="24" spans="1:12" ht="15.75">
      <c r="A24" s="3"/>
      <c r="B24" s="9"/>
      <c r="C24" s="14"/>
      <c r="D24" s="14"/>
      <c r="E24" s="14"/>
      <c r="F24" s="14"/>
      <c r="G24" s="3"/>
      <c r="H24" s="3"/>
      <c r="I24" s="3"/>
      <c r="J24" s="3"/>
      <c r="K24" s="3"/>
      <c r="L24" s="3"/>
    </row>
    <row r="25" spans="1:12" ht="15.75">
      <c r="A25" s="3"/>
      <c r="B25" s="19" t="s">
        <v>17</v>
      </c>
      <c r="C25" s="14"/>
      <c r="D25" s="14"/>
      <c r="E25" s="14"/>
      <c r="F25" s="14"/>
      <c r="G25" s="18" t="s">
        <v>19</v>
      </c>
      <c r="H25" s="18"/>
      <c r="I25" s="3"/>
      <c r="J25" s="3"/>
      <c r="K25" s="3"/>
      <c r="L25" s="3"/>
    </row>
    <row r="26" spans="1:12" ht="15.75">
      <c r="A26" s="3"/>
      <c r="B26" s="19" t="s">
        <v>18</v>
      </c>
      <c r="C26" s="14"/>
      <c r="D26" s="14"/>
      <c r="E26" s="14"/>
      <c r="F26" s="14"/>
      <c r="G26" s="18" t="s">
        <v>20</v>
      </c>
      <c r="H26" s="18"/>
      <c r="I26" s="3"/>
      <c r="J26" s="3"/>
      <c r="K26" s="3"/>
      <c r="L26" s="3"/>
    </row>
    <row r="27" spans="1:12" ht="15.75">
      <c r="A27" s="3"/>
      <c r="B27" s="9"/>
      <c r="C27" s="14"/>
      <c r="D27" s="14"/>
      <c r="E27" s="14"/>
      <c r="F27" s="14"/>
      <c r="G27" s="3"/>
      <c r="H27" s="3"/>
      <c r="I27" s="3"/>
      <c r="J27" s="3"/>
      <c r="K27" s="3"/>
      <c r="L27" s="3"/>
    </row>
    <row r="28" spans="1:12" ht="15.75">
      <c r="A28" s="3"/>
      <c r="B28" s="9"/>
      <c r="C28" s="14"/>
      <c r="D28" s="14"/>
      <c r="E28" s="14"/>
      <c r="F28" s="14"/>
      <c r="G28" s="3"/>
      <c r="H28" s="3"/>
      <c r="I28" s="3"/>
      <c r="J28" s="3"/>
      <c r="K28" s="3"/>
      <c r="L28" s="3"/>
    </row>
    <row r="29" spans="1:12" ht="15.75">
      <c r="A29" s="3"/>
      <c r="B29" s="9"/>
      <c r="C29" s="14"/>
      <c r="D29" s="14"/>
      <c r="E29" s="14"/>
      <c r="F29" s="14"/>
      <c r="G29" s="3"/>
      <c r="H29" s="3"/>
      <c r="I29" s="3"/>
      <c r="J29" s="3"/>
      <c r="K29" s="3"/>
      <c r="L29" s="3"/>
    </row>
    <row r="30" spans="1:12" ht="15.75">
      <c r="A30" s="3"/>
      <c r="B30" s="9"/>
      <c r="C30" s="14"/>
      <c r="D30" s="14"/>
      <c r="E30" s="14"/>
      <c r="F30" s="14"/>
      <c r="G30" s="3"/>
      <c r="H30" s="3"/>
      <c r="I30" s="3"/>
      <c r="J30" s="3"/>
      <c r="K30" s="3"/>
      <c r="L30" s="3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elida</dc:creator>
  <cp:keywords/>
  <dc:description/>
  <cp:lastModifiedBy>Ornela.Lundra</cp:lastModifiedBy>
  <cp:lastPrinted>2020-01-10T08:47:51Z</cp:lastPrinted>
  <dcterms:created xsi:type="dcterms:W3CDTF">2014-05-08T10:33:00Z</dcterms:created>
  <dcterms:modified xsi:type="dcterms:W3CDTF">2020-01-10T08:50:35Z</dcterms:modified>
  <cp:category/>
  <cp:version/>
  <cp:contentType/>
  <cp:contentStatus/>
</cp:coreProperties>
</file>